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760" yWindow="400" windowWidth="37700" windowHeight="18460"/>
  </bookViews>
  <sheets>
    <sheet name="Yearly Standings" sheetId="1" r:id="rId1"/>
    <sheet name="Yearly Weights" sheetId="2" r:id="rId2"/>
    <sheet name="Sheet3" sheetId="3" r:id="rId3"/>
  </sheets>
  <definedNames>
    <definedName name="_xlnm._FilterDatabase" localSheetId="0" hidden="1">'Yearly Standings'!$A$6:$W$30</definedName>
    <definedName name="_xlnm._FilterDatabase" localSheetId="1" hidden="1">'Yearly Weights'!$A$2:$R$2</definedName>
    <definedName name="_msoanchor_1" localSheetId="0">'Yearly Standings'!$A$4</definedName>
  </definedNames>
  <calcPr calcId="130407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1"/>
  <c r="B29"/>
  <c r="B28"/>
  <c r="B27"/>
  <c r="B26"/>
  <c r="B25"/>
  <c r="B23"/>
  <c r="B22"/>
  <c r="B20"/>
  <c r="B14"/>
  <c r="B9"/>
  <c r="B13"/>
  <c r="U10"/>
  <c r="K26"/>
  <c r="F26"/>
  <c r="B18"/>
  <c r="B11"/>
  <c r="B16"/>
  <c r="B17"/>
  <c r="B19"/>
  <c r="B21"/>
  <c r="B7"/>
  <c r="B15"/>
  <c r="B12"/>
  <c r="B24"/>
  <c r="B10"/>
  <c r="K28"/>
  <c r="F23"/>
  <c r="F10"/>
  <c r="P26"/>
  <c r="P19"/>
  <c r="K27"/>
  <c r="K20"/>
  <c r="K29"/>
  <c r="K22"/>
  <c r="K10"/>
  <c r="K25"/>
  <c r="K24"/>
  <c r="K12"/>
  <c r="K15"/>
  <c r="K13"/>
  <c r="K16"/>
  <c r="K17"/>
  <c r="K14"/>
  <c r="K21"/>
  <c r="K7"/>
  <c r="K23"/>
  <c r="K9"/>
  <c r="K19"/>
  <c r="K11"/>
  <c r="K8"/>
  <c r="F20"/>
  <c r="F16"/>
  <c r="F19"/>
  <c r="F11"/>
  <c r="P8"/>
  <c r="U8"/>
  <c r="F25"/>
  <c r="K18"/>
  <c r="P11"/>
  <c r="U11"/>
  <c r="F24"/>
  <c r="P12"/>
  <c r="U12"/>
  <c r="F8"/>
  <c r="P14"/>
  <c r="U24"/>
  <c r="P15"/>
  <c r="U15"/>
  <c r="F18"/>
  <c r="U25"/>
  <c r="F22"/>
  <c r="P18"/>
  <c r="U18"/>
  <c r="P24"/>
  <c r="U13"/>
  <c r="P21"/>
  <c r="U21"/>
  <c r="F9"/>
  <c r="F7"/>
  <c r="P9"/>
  <c r="U9"/>
  <c r="F17"/>
  <c r="P7"/>
  <c r="U17"/>
  <c r="P20"/>
  <c r="U29"/>
  <c r="P28"/>
  <c r="F29"/>
  <c r="F14"/>
  <c r="U22"/>
  <c r="P13"/>
  <c r="U19"/>
  <c r="P23"/>
  <c r="U20"/>
  <c r="P22"/>
  <c r="U14"/>
  <c r="P17"/>
  <c r="U7"/>
  <c r="F13"/>
  <c r="P29"/>
  <c r="U23"/>
  <c r="F15"/>
  <c r="P27"/>
  <c r="F21"/>
  <c r="P25"/>
  <c r="P16"/>
  <c r="U16"/>
  <c r="F12"/>
  <c r="U27"/>
  <c r="U28"/>
  <c r="F27"/>
  <c r="P10"/>
  <c r="U26"/>
  <c r="R20" i="2"/>
  <c r="P19"/>
  <c r="Q19"/>
  <c r="O19"/>
  <c r="J17"/>
  <c r="J18"/>
  <c r="F17"/>
  <c r="F18"/>
  <c r="R17"/>
  <c r="R18"/>
  <c r="N17"/>
  <c r="N18"/>
  <c r="F3"/>
  <c r="F4"/>
  <c r="F5"/>
  <c r="F6"/>
  <c r="F9"/>
  <c r="F11"/>
  <c r="F7"/>
  <c r="F8"/>
  <c r="F10"/>
  <c r="F12"/>
  <c r="F14"/>
  <c r="F15"/>
  <c r="F13"/>
  <c r="F16"/>
  <c r="F19"/>
  <c r="J3"/>
  <c r="J4"/>
  <c r="J5"/>
  <c r="J6"/>
  <c r="J9"/>
  <c r="J11"/>
  <c r="J7"/>
  <c r="J8"/>
  <c r="J10"/>
  <c r="J12"/>
  <c r="J14"/>
  <c r="J15"/>
  <c r="J13"/>
  <c r="J16"/>
  <c r="J19"/>
  <c r="N3"/>
  <c r="N4"/>
  <c r="N5"/>
  <c r="N6"/>
  <c r="N9"/>
  <c r="N11"/>
  <c r="N7"/>
  <c r="N8"/>
  <c r="N10"/>
  <c r="N12"/>
  <c r="N14"/>
  <c r="N15"/>
  <c r="N13"/>
  <c r="N16"/>
  <c r="N19"/>
  <c r="R19"/>
  <c r="B19"/>
  <c r="F20"/>
  <c r="J20"/>
  <c r="N20"/>
  <c r="B20"/>
  <c r="B21"/>
  <c r="E29"/>
  <c r="E26"/>
  <c r="E23"/>
  <c r="R4"/>
  <c r="R5"/>
  <c r="R6"/>
  <c r="R9"/>
  <c r="R11"/>
  <c r="R7"/>
  <c r="R8"/>
  <c r="R10"/>
  <c r="R12"/>
  <c r="R14"/>
  <c r="R15"/>
  <c r="R13"/>
  <c r="R16"/>
  <c r="R3"/>
  <c r="B4"/>
  <c r="B5"/>
  <c r="B6"/>
  <c r="B9"/>
  <c r="B11"/>
  <c r="B7"/>
  <c r="B8"/>
  <c r="B10"/>
  <c r="B12"/>
  <c r="B14"/>
  <c r="B15"/>
  <c r="B13"/>
  <c r="B16"/>
  <c r="B3"/>
  <c r="M19"/>
  <c r="L19"/>
  <c r="K19"/>
  <c r="I19"/>
  <c r="H19"/>
  <c r="G19"/>
  <c r="E19"/>
  <c r="D19"/>
  <c r="C19"/>
</calcChain>
</file>

<file path=xl/sharedStrings.xml><?xml version="1.0" encoding="utf-8"?>
<sst xmlns="http://schemas.openxmlformats.org/spreadsheetml/2006/main" count="98" uniqueCount="93">
  <si>
    <t>Terry Jackson</t>
  </si>
  <si>
    <t>Craig Vinson</t>
  </si>
  <si>
    <t>Mike Krueger</t>
  </si>
  <si>
    <t>Craig Vinson</t>
    <phoneticPr fontId="18" type="noConversion"/>
  </si>
  <si>
    <t>Cliff Replogle</t>
    <phoneticPr fontId="18" type="noConversion"/>
  </si>
  <si>
    <t>Jeff Knight</t>
    <phoneticPr fontId="18" type="noConversion"/>
  </si>
  <si>
    <t>Phil Estrem</t>
    <phoneticPr fontId="18" type="noConversion"/>
  </si>
  <si>
    <t>Henry Outlaw</t>
    <phoneticPr fontId="18" type="noConversion"/>
  </si>
  <si>
    <t>Stan Chandler</t>
    <phoneticPr fontId="18" type="noConversion"/>
  </si>
  <si>
    <t>Fredy Page</t>
    <phoneticPr fontId="18" type="noConversion"/>
  </si>
  <si>
    <t>Don Brown</t>
    <phoneticPr fontId="18" type="noConversion"/>
  </si>
  <si>
    <t>Fredy Page</t>
    <phoneticPr fontId="18" type="noConversion"/>
  </si>
  <si>
    <t>Mike Krueger</t>
    <phoneticPr fontId="18" type="noConversion"/>
  </si>
  <si>
    <t>Terry Jackson</t>
    <phoneticPr fontId="18" type="noConversion"/>
  </si>
  <si>
    <t>Shawn Reinhard</t>
    <phoneticPr fontId="18" type="noConversion"/>
  </si>
  <si>
    <t>Shawn Reinhard</t>
    <phoneticPr fontId="18" type="noConversion"/>
  </si>
  <si>
    <t>AUG            Blackwater River</t>
    <phoneticPr fontId="18" type="noConversion"/>
  </si>
  <si>
    <t>Matt Padget</t>
    <phoneticPr fontId="18" type="noConversion"/>
  </si>
  <si>
    <t>Jimmy Kitchens</t>
    <phoneticPr fontId="18" type="noConversion"/>
  </si>
  <si>
    <t>Matt Padget</t>
    <phoneticPr fontId="18" type="noConversion"/>
  </si>
  <si>
    <t>Jimmy Kitchens</t>
    <phoneticPr fontId="18" type="noConversion"/>
  </si>
  <si>
    <t>Jeff Knight</t>
    <phoneticPr fontId="18" type="noConversion"/>
  </si>
  <si>
    <t>Don Brown</t>
    <phoneticPr fontId="18" type="noConversion"/>
  </si>
  <si>
    <t>Henry Outlaw</t>
    <phoneticPr fontId="18" type="noConversion"/>
  </si>
  <si>
    <t>ANGLER OF THE 1ST QUARTER:</t>
  </si>
  <si>
    <t>ANGLER OF THE 2ND QUARTER:</t>
  </si>
  <si>
    <t>Tanner Steffan</t>
    <phoneticPr fontId="18" type="noConversion"/>
  </si>
  <si>
    <t>DEC     Lake Gantt</t>
    <phoneticPr fontId="18" type="noConversion"/>
  </si>
  <si>
    <t>JUL                   Perdido River</t>
    <phoneticPr fontId="18" type="noConversion"/>
  </si>
  <si>
    <t>Open Lunker of the Year: Santee Cooper</t>
    <phoneticPr fontId="18" type="noConversion"/>
  </si>
  <si>
    <t>Phil Estrem</t>
  </si>
  <si>
    <t>ANGLER OF THE 3RD QUARTER:</t>
  </si>
  <si>
    <t>ANGLER OF THE 4TH QUARTER:</t>
  </si>
  <si>
    <t>YEAR TO DATE</t>
  </si>
  <si>
    <t>1st QUARTER</t>
  </si>
  <si>
    <t>Cliff Replogle</t>
    <phoneticPr fontId="18" type="noConversion"/>
  </si>
  <si>
    <t>Henry Outlaw</t>
    <phoneticPr fontId="18" type="noConversion"/>
  </si>
  <si>
    <t>2nd QUARTER</t>
  </si>
  <si>
    <t>3rd QUARTER</t>
  </si>
  <si>
    <t>4th QUARTER</t>
  </si>
  <si>
    <t>ANGLER NAME</t>
  </si>
  <si>
    <t>Rob Pabst</t>
    <phoneticPr fontId="18" type="noConversion"/>
  </si>
  <si>
    <t>MAY          Lake Talquin</t>
    <phoneticPr fontId="18" type="noConversion"/>
  </si>
  <si>
    <t>JUN    Black Creek</t>
    <phoneticPr fontId="18" type="noConversion"/>
  </si>
  <si>
    <t>Fredy Page</t>
    <phoneticPr fontId="18" type="noConversion"/>
  </si>
  <si>
    <t>Rob Pabst</t>
    <phoneticPr fontId="18" type="noConversion"/>
  </si>
  <si>
    <t>APR              Lake Eufaula</t>
    <phoneticPr fontId="18" type="noConversion"/>
  </si>
  <si>
    <t xml:space="preserve">FEB       White City      </t>
    <phoneticPr fontId="18" type="noConversion"/>
  </si>
  <si>
    <t>NOV             Lake Talquin</t>
    <phoneticPr fontId="18" type="noConversion"/>
  </si>
  <si>
    <t>Jeff Knight</t>
    <phoneticPr fontId="18" type="noConversion"/>
  </si>
  <si>
    <t>Lunker of the Year: Lake Talquin</t>
    <phoneticPr fontId="18" type="noConversion"/>
  </si>
  <si>
    <t xml:space="preserve">MAR        Lake Seminole            </t>
    <phoneticPr fontId="18" type="noConversion"/>
  </si>
  <si>
    <t>Y-T-D Points Total</t>
  </si>
  <si>
    <t>JAN</t>
  </si>
  <si>
    <t>FEB</t>
  </si>
  <si>
    <t>MAR</t>
  </si>
  <si>
    <t>Tanner Steffan</t>
    <phoneticPr fontId="18" type="noConversion"/>
  </si>
  <si>
    <t>Dave Ham</t>
    <phoneticPr fontId="18" type="noConversion"/>
  </si>
  <si>
    <t>1st QUARTER TOTAL</t>
  </si>
  <si>
    <t>1st QUARTER PLACE</t>
  </si>
  <si>
    <t>2nd QUARTER TOTAL</t>
  </si>
  <si>
    <t>2nd QUARTER PLACE</t>
  </si>
  <si>
    <t>3rd QUARTER TOTAL</t>
  </si>
  <si>
    <t>OCT     Lake Eufaula</t>
    <phoneticPr fontId="18" type="noConversion"/>
  </si>
  <si>
    <t>3rd QUARTER PLACE</t>
  </si>
  <si>
    <t>4th QUARTER TOTAL</t>
  </si>
  <si>
    <t>4th QUARTER PLACE</t>
  </si>
  <si>
    <t>TOTAL NO. ANGLERS</t>
  </si>
  <si>
    <t>Y-T-D Weight Total</t>
  </si>
  <si>
    <t>TOTAL WEIGHT</t>
  </si>
  <si>
    <t>TOTAL FISH</t>
  </si>
  <si>
    <t>AVERAGE WEIGHT</t>
  </si>
  <si>
    <t>Dave Ham</t>
    <phoneticPr fontId="18" type="noConversion"/>
  </si>
  <si>
    <t>Tanner Steffan</t>
    <phoneticPr fontId="18" type="noConversion"/>
  </si>
  <si>
    <t>Apr</t>
  </si>
  <si>
    <t>May</t>
  </si>
  <si>
    <t>Jun</t>
  </si>
  <si>
    <t>TOTAL WEIGHTS</t>
  </si>
  <si>
    <t>SEP       Lake Seminole</t>
    <phoneticPr fontId="18" type="noConversion"/>
  </si>
  <si>
    <t>TOTAL FISH CAUGHT</t>
  </si>
  <si>
    <t>TOTAL ANGLERS</t>
  </si>
  <si>
    <t>Jul</t>
  </si>
  <si>
    <t>Aug</t>
  </si>
  <si>
    <t>Sep</t>
  </si>
  <si>
    <t>Oct</t>
  </si>
  <si>
    <t>Nov</t>
  </si>
  <si>
    <t>Dec</t>
  </si>
  <si>
    <t>Stan Chandler</t>
  </si>
  <si>
    <t>Cliff Replogle</t>
    <phoneticPr fontId="18" type="noConversion"/>
  </si>
  <si>
    <t>Henry Outlaw</t>
    <phoneticPr fontId="18" type="noConversion"/>
  </si>
  <si>
    <t>Mike Krueger</t>
    <phoneticPr fontId="18" type="noConversion"/>
  </si>
  <si>
    <t>Big Bag of the Year: Lake Seminole</t>
    <phoneticPr fontId="18" type="noConversion"/>
  </si>
  <si>
    <t>JAN          Blackwater River</t>
    <phoneticPr fontId="18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</si>
</sst>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</font>
    <font>
      <sz val="10"/>
      <color rgb="FF00B050"/>
      <name val="Arial"/>
      <family val="2"/>
    </font>
    <font>
      <sz val="10"/>
      <color indexed="8"/>
      <name val="Arial"/>
      <family val="2"/>
    </font>
    <font>
      <sz val="8"/>
      <name val="Verdana"/>
    </font>
    <font>
      <b/>
      <sz val="11"/>
      <name val="Times New Roman"/>
      <family val="1"/>
    </font>
    <font>
      <b/>
      <sz val="11"/>
      <color indexed="8"/>
      <name val="Times New Roman"/>
    </font>
    <font>
      <sz val="11"/>
      <color indexed="8"/>
      <name val="Times New Roman"/>
    </font>
    <font>
      <sz val="11"/>
      <name val="Times New Roman"/>
      <family val="1"/>
    </font>
    <font>
      <sz val="11"/>
      <color indexed="10"/>
      <name val="Times New Roman"/>
    </font>
    <font>
      <b/>
      <sz val="11"/>
      <color indexed="10"/>
      <name val="Times New Roman"/>
    </font>
    <font>
      <b/>
      <sz val="11"/>
      <color indexed="14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0" xfId="0" applyFont="1"/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3" fillId="0" borderId="12" xfId="0" applyFont="1" applyBorder="1"/>
    <xf numFmtId="0" fontId="4" fillId="2" borderId="0" xfId="0" applyFont="1" applyFill="1" applyAlignment="1">
      <alignment horizontal="center" textRotation="255" wrapText="1"/>
    </xf>
    <xf numFmtId="0" fontId="4" fillId="0" borderId="0" xfId="0" applyFont="1" applyAlignment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textRotation="255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0" xfId="0" applyFont="1"/>
    <xf numFmtId="0" fontId="11" fillId="0" borderId="34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2" fontId="1" fillId="3" borderId="33" xfId="0" applyNumberFormat="1" applyFont="1" applyFill="1" applyBorder="1" applyAlignment="1">
      <alignment horizontal="center" vertical="center"/>
    </xf>
    <xf numFmtId="2" fontId="6" fillId="4" borderId="33" xfId="0" applyNumberFormat="1" applyFont="1" applyFill="1" applyBorder="1" applyAlignment="1">
      <alignment horizontal="center" vertical="center"/>
    </xf>
    <xf numFmtId="2" fontId="13" fillId="5" borderId="33" xfId="0" applyNumberFormat="1" applyFont="1" applyFill="1" applyBorder="1"/>
    <xf numFmtId="0" fontId="15" fillId="0" borderId="53" xfId="0" applyFont="1" applyBorder="1"/>
    <xf numFmtId="2" fontId="15" fillId="0" borderId="54" xfId="0" applyNumberFormat="1" applyFont="1" applyBorder="1" applyAlignment="1">
      <alignment horizontal="center" vertical="center"/>
    </xf>
    <xf numFmtId="2" fontId="15" fillId="0" borderId="54" xfId="0" applyNumberFormat="1" applyFont="1" applyBorder="1" applyAlignment="1">
      <alignment horizontal="center"/>
    </xf>
    <xf numFmtId="2" fontId="14" fillId="0" borderId="54" xfId="0" applyNumberFormat="1" applyFont="1" applyBorder="1"/>
    <xf numFmtId="1" fontId="16" fillId="0" borderId="35" xfId="0" applyNumberFormat="1" applyFont="1" applyBorder="1" applyAlignment="1">
      <alignment horizontal="center"/>
    </xf>
    <xf numFmtId="1" fontId="16" fillId="0" borderId="35" xfId="0" applyNumberFormat="1" applyFont="1" applyBorder="1" applyAlignment="1">
      <alignment horizontal="center" vertical="center"/>
    </xf>
    <xf numFmtId="0" fontId="14" fillId="0" borderId="35" xfId="0" applyFont="1" applyBorder="1"/>
    <xf numFmtId="2" fontId="1" fillId="0" borderId="51" xfId="0" applyNumberFormat="1" applyFont="1" applyBorder="1" applyAlignment="1">
      <alignment horizontal="center" vertical="center"/>
    </xf>
    <xf numFmtId="1" fontId="14" fillId="0" borderId="51" xfId="0" applyNumberFormat="1" applyFont="1" applyBorder="1" applyAlignment="1">
      <alignment horizontal="center"/>
    </xf>
    <xf numFmtId="0" fontId="14" fillId="0" borderId="51" xfId="0" applyFont="1" applyBorder="1"/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1" fontId="11" fillId="0" borderId="35" xfId="0" applyNumberFormat="1" applyFont="1" applyBorder="1" applyAlignment="1">
      <alignment horizontal="center"/>
    </xf>
    <xf numFmtId="1" fontId="13" fillId="0" borderId="51" xfId="0" applyNumberFormat="1" applyFont="1" applyBorder="1" applyAlignment="1">
      <alignment horizontal="center"/>
    </xf>
    <xf numFmtId="2" fontId="13" fillId="5" borderId="49" xfId="0" applyNumberFormat="1" applyFont="1" applyFill="1" applyBorder="1"/>
    <xf numFmtId="2" fontId="13" fillId="0" borderId="55" xfId="0" applyNumberFormat="1" applyFont="1" applyBorder="1"/>
    <xf numFmtId="0" fontId="13" fillId="0" borderId="36" xfId="0" applyFont="1" applyBorder="1"/>
    <xf numFmtId="0" fontId="13" fillId="0" borderId="52" xfId="0" applyFont="1" applyBorder="1"/>
    <xf numFmtId="2" fontId="15" fillId="0" borderId="54" xfId="0" applyNumberFormat="1" applyFont="1" applyBorder="1"/>
    <xf numFmtId="1" fontId="1" fillId="0" borderId="51" xfId="0" applyNumberFormat="1" applyFont="1" applyBorder="1" applyAlignment="1">
      <alignment horizontal="center"/>
    </xf>
    <xf numFmtId="0" fontId="2" fillId="0" borderId="51" xfId="0" applyFont="1" applyBorder="1"/>
    <xf numFmtId="0" fontId="11" fillId="0" borderId="35" xfId="0" applyFont="1" applyBorder="1"/>
    <xf numFmtId="0" fontId="20" fillId="4" borderId="20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0" borderId="0" xfId="0" applyFont="1"/>
    <xf numFmtId="0" fontId="22" fillId="0" borderId="9" xfId="0" applyFont="1" applyBorder="1" applyAlignment="1">
      <alignment horizontal="center" vertical="center"/>
    </xf>
    <xf numFmtId="0" fontId="22" fillId="0" borderId="0" xfId="0" applyFont="1"/>
    <xf numFmtId="0" fontId="22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9" fillId="6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2" fontId="14" fillId="0" borderId="35" xfId="0" applyNumberFormat="1" applyFont="1" applyFill="1" applyBorder="1"/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14" fillId="0" borderId="33" xfId="0" applyNumberFormat="1" applyFont="1" applyFill="1" applyBorder="1"/>
    <xf numFmtId="0" fontId="24" fillId="0" borderId="22" xfId="0" applyFont="1" applyFill="1" applyBorder="1" applyAlignment="1">
      <alignment horizontal="center" vertical="center"/>
    </xf>
    <xf numFmtId="2" fontId="2" fillId="7" borderId="35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2" fontId="0" fillId="0" borderId="35" xfId="0" applyNumberFormat="1" applyFill="1" applyBorder="1"/>
    <xf numFmtId="2" fontId="17" fillId="0" borderId="33" xfId="0" applyNumberFormat="1" applyFont="1" applyFill="1" applyBorder="1" applyAlignment="1">
      <alignment horizontal="center" vertical="center"/>
    </xf>
    <xf numFmtId="2" fontId="17" fillId="0" borderId="35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0" fillId="7" borderId="35" xfId="0" applyNumberFormat="1" applyFill="1" applyBorder="1"/>
    <xf numFmtId="0" fontId="2" fillId="0" borderId="57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2" fontId="17" fillId="7" borderId="35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2" fontId="14" fillId="7" borderId="35" xfId="0" applyNumberFormat="1" applyFont="1" applyFill="1" applyBorder="1"/>
    <xf numFmtId="1" fontId="11" fillId="0" borderId="35" xfId="0" applyNumberFormat="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2" fontId="2" fillId="7" borderId="33" xfId="0" applyNumberFormat="1" applyFont="1" applyFill="1" applyBorder="1" applyAlignment="1">
      <alignment horizontal="center" vertical="center"/>
    </xf>
    <xf numFmtId="2" fontId="17" fillId="7" borderId="33" xfId="0" applyNumberFormat="1" applyFont="1" applyFill="1" applyBorder="1" applyAlignment="1">
      <alignment horizontal="center" vertical="center"/>
    </xf>
    <xf numFmtId="2" fontId="14" fillId="7" borderId="33" xfId="0" applyNumberFormat="1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" fontId="9" fillId="0" borderId="37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1" fontId="9" fillId="0" borderId="38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40" xfId="0" applyNumberFormat="1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40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W31"/>
  <sheetViews>
    <sheetView tabSelected="1" topLeftCell="B1" zoomScale="150" zoomScaleNormal="93" zoomScalePageLayoutView="93" workbookViewId="0">
      <pane ySplit="6" topLeftCell="A7" activePane="bottomLeft" state="frozen"/>
      <selection pane="bottomLeft" activeCell="V16" sqref="V16"/>
    </sheetView>
  </sheetViews>
  <sheetFormatPr baseColWidth="10" defaultColWidth="8.83203125" defaultRowHeight="14"/>
  <cols>
    <col min="1" max="1" width="20.6640625" bestFit="1" customWidth="1"/>
    <col min="3" max="3" width="10.5" customWidth="1"/>
    <col min="4" max="4" width="9.1640625" customWidth="1"/>
    <col min="5" max="5" width="10" customWidth="1"/>
    <col min="6" max="8" width="9.1640625" customWidth="1"/>
    <col min="11" max="11" width="8.6640625" customWidth="1"/>
    <col min="13" max="13" width="9.6640625" customWidth="1"/>
    <col min="14" max="15" width="9.1640625" customWidth="1"/>
  </cols>
  <sheetData>
    <row r="1" spans="1:23" ht="15" thickBot="1">
      <c r="A1" s="133" t="s">
        <v>24</v>
      </c>
      <c r="B1" s="134"/>
      <c r="C1" s="135"/>
      <c r="D1" s="136" t="s">
        <v>44</v>
      </c>
      <c r="E1" s="137"/>
      <c r="F1" s="1">
        <v>530</v>
      </c>
      <c r="G1" s="138" t="s">
        <v>50</v>
      </c>
      <c r="H1" s="139"/>
      <c r="I1" s="139"/>
      <c r="J1" s="140"/>
      <c r="K1" s="136" t="s">
        <v>49</v>
      </c>
      <c r="L1" s="137"/>
      <c r="M1" s="1">
        <v>7.33</v>
      </c>
      <c r="N1" s="138"/>
      <c r="O1" s="139"/>
      <c r="P1" s="139"/>
      <c r="Q1" s="140"/>
      <c r="R1" s="136"/>
      <c r="S1" s="137"/>
      <c r="T1" s="1"/>
      <c r="U1" s="2"/>
      <c r="V1" s="2"/>
      <c r="W1" s="3"/>
    </row>
    <row r="2" spans="1:23" ht="15" thickBot="1">
      <c r="A2" s="118" t="s">
        <v>25</v>
      </c>
      <c r="B2" s="119"/>
      <c r="C2" s="120"/>
      <c r="D2" s="121" t="s">
        <v>35</v>
      </c>
      <c r="E2" s="122"/>
      <c r="F2" s="4">
        <v>570</v>
      </c>
      <c r="G2" s="123" t="s">
        <v>29</v>
      </c>
      <c r="H2" s="124"/>
      <c r="I2" s="124"/>
      <c r="J2" s="125"/>
      <c r="K2" s="126" t="s">
        <v>36</v>
      </c>
      <c r="L2" s="125"/>
      <c r="M2" s="4">
        <v>7.66</v>
      </c>
      <c r="N2" s="123"/>
      <c r="O2" s="124"/>
      <c r="P2" s="124"/>
      <c r="Q2" s="125"/>
      <c r="R2" s="126"/>
      <c r="S2" s="125"/>
      <c r="T2" s="4"/>
      <c r="U2" s="5"/>
      <c r="V2" s="5"/>
      <c r="W2" s="3"/>
    </row>
    <row r="3" spans="1:23" ht="15" thickBot="1">
      <c r="A3" s="118" t="s">
        <v>31</v>
      </c>
      <c r="B3" s="119"/>
      <c r="C3" s="120"/>
      <c r="D3" s="121" t="s">
        <v>89</v>
      </c>
      <c r="E3" s="122"/>
      <c r="F3" s="4">
        <v>560</v>
      </c>
      <c r="G3" s="123" t="s">
        <v>91</v>
      </c>
      <c r="H3" s="124"/>
      <c r="I3" s="124"/>
      <c r="J3" s="125"/>
      <c r="K3" s="126" t="s">
        <v>90</v>
      </c>
      <c r="L3" s="125"/>
      <c r="M3" s="74">
        <v>15.62</v>
      </c>
      <c r="N3" s="123"/>
      <c r="O3" s="124"/>
      <c r="P3" s="124"/>
      <c r="Q3" s="125"/>
      <c r="R3" s="126"/>
      <c r="S3" s="125"/>
      <c r="T3" s="4"/>
      <c r="U3" s="5"/>
      <c r="V3" s="5"/>
      <c r="W3" s="3"/>
    </row>
    <row r="4" spans="1:23" ht="15" thickBot="1">
      <c r="A4" s="127" t="s">
        <v>32</v>
      </c>
      <c r="B4" s="128"/>
      <c r="C4" s="129"/>
      <c r="D4" s="116" t="s">
        <v>26</v>
      </c>
      <c r="E4" s="117"/>
      <c r="F4" s="6">
        <v>580</v>
      </c>
      <c r="G4" s="130"/>
      <c r="H4" s="131"/>
      <c r="I4" s="131"/>
      <c r="J4" s="132"/>
      <c r="K4" s="116"/>
      <c r="L4" s="117"/>
      <c r="M4" s="6"/>
      <c r="N4" s="130"/>
      <c r="O4" s="131"/>
      <c r="P4" s="131"/>
      <c r="Q4" s="132"/>
      <c r="R4" s="116"/>
      <c r="S4" s="117"/>
      <c r="T4" s="6"/>
      <c r="U4" s="5"/>
      <c r="V4" s="5"/>
      <c r="W4" s="3"/>
    </row>
    <row r="5" spans="1:23" ht="15" thickBot="1">
      <c r="A5" s="111" t="s">
        <v>33</v>
      </c>
      <c r="B5" s="112"/>
      <c r="C5" s="111" t="s">
        <v>34</v>
      </c>
      <c r="D5" s="113"/>
      <c r="E5" s="113"/>
      <c r="F5" s="113"/>
      <c r="G5" s="114"/>
      <c r="H5" s="115" t="s">
        <v>37</v>
      </c>
      <c r="I5" s="113"/>
      <c r="J5" s="113"/>
      <c r="K5" s="113"/>
      <c r="L5" s="114"/>
      <c r="M5" s="115" t="s">
        <v>38</v>
      </c>
      <c r="N5" s="113"/>
      <c r="O5" s="113"/>
      <c r="P5" s="113"/>
      <c r="Q5" s="114"/>
      <c r="R5" s="115" t="s">
        <v>39</v>
      </c>
      <c r="S5" s="113"/>
      <c r="T5" s="113"/>
      <c r="U5" s="113"/>
      <c r="V5" s="114"/>
      <c r="W5" s="7"/>
    </row>
    <row r="6" spans="1:23" ht="37" thickBot="1">
      <c r="A6" s="8" t="s">
        <v>40</v>
      </c>
      <c r="B6" s="23" t="s">
        <v>52</v>
      </c>
      <c r="C6" s="73" t="s">
        <v>92</v>
      </c>
      <c r="D6" s="73" t="s">
        <v>47</v>
      </c>
      <c r="E6" s="73" t="s">
        <v>51</v>
      </c>
      <c r="F6" s="73" t="s">
        <v>58</v>
      </c>
      <c r="G6" s="73" t="s">
        <v>59</v>
      </c>
      <c r="H6" s="73" t="s">
        <v>46</v>
      </c>
      <c r="I6" s="73" t="s">
        <v>42</v>
      </c>
      <c r="J6" s="73" t="s">
        <v>43</v>
      </c>
      <c r="K6" s="9" t="s">
        <v>60</v>
      </c>
      <c r="L6" s="73" t="s">
        <v>61</v>
      </c>
      <c r="M6" s="73" t="s">
        <v>28</v>
      </c>
      <c r="N6" s="73" t="s">
        <v>16</v>
      </c>
      <c r="O6" s="73" t="s">
        <v>78</v>
      </c>
      <c r="P6" s="73" t="s">
        <v>62</v>
      </c>
      <c r="Q6" s="73" t="s">
        <v>64</v>
      </c>
      <c r="R6" s="73" t="s">
        <v>63</v>
      </c>
      <c r="S6" s="73" t="s">
        <v>48</v>
      </c>
      <c r="T6" s="73" t="s">
        <v>27</v>
      </c>
      <c r="U6" s="73" t="s">
        <v>65</v>
      </c>
      <c r="V6" s="9" t="s">
        <v>66</v>
      </c>
      <c r="W6" s="7"/>
    </row>
    <row r="7" spans="1:23" s="61" customFormat="1" thickBot="1">
      <c r="A7" s="68" t="s">
        <v>6</v>
      </c>
      <c r="B7" s="71">
        <f t="shared" ref="B7:B29" si="0">SUM(C7,D7,E7,H7,I7,J7,M7,N7,O7,R7,S7,T7)</f>
        <v>1600</v>
      </c>
      <c r="C7" s="78">
        <v>170</v>
      </c>
      <c r="D7" s="103">
        <v>10</v>
      </c>
      <c r="E7" s="104">
        <v>200</v>
      </c>
      <c r="F7" s="59">
        <f t="shared" ref="F7:F27" si="1">SUM(C7:E7)</f>
        <v>380</v>
      </c>
      <c r="G7" s="60">
        <v>3</v>
      </c>
      <c r="H7" s="78">
        <v>120</v>
      </c>
      <c r="I7" s="85">
        <v>190</v>
      </c>
      <c r="J7" s="77">
        <v>140</v>
      </c>
      <c r="K7" s="59">
        <f t="shared" ref="K7:K29" si="2">SUM(H7:J7)</f>
        <v>450</v>
      </c>
      <c r="L7" s="60">
        <v>3</v>
      </c>
      <c r="M7" s="107">
        <v>190</v>
      </c>
      <c r="N7" s="107">
        <v>200</v>
      </c>
      <c r="O7" s="77">
        <v>10</v>
      </c>
      <c r="P7" s="59">
        <f t="shared" ref="P7:P29" si="3">SUM(M7:O7)</f>
        <v>400</v>
      </c>
      <c r="Q7" s="60">
        <v>3</v>
      </c>
      <c r="R7" s="88"/>
      <c r="S7" s="78">
        <v>180</v>
      </c>
      <c r="T7" s="104">
        <v>190</v>
      </c>
      <c r="U7" s="59">
        <f t="shared" ref="U7:U29" si="4">SUM(R7:T7)</f>
        <v>370</v>
      </c>
      <c r="V7" s="60">
        <v>3</v>
      </c>
      <c r="W7" s="63"/>
    </row>
    <row r="8" spans="1:23" s="61" customFormat="1" thickBot="1">
      <c r="A8" s="68" t="s">
        <v>5</v>
      </c>
      <c r="B8" s="71">
        <f t="shared" si="0"/>
        <v>1460</v>
      </c>
      <c r="C8" s="85">
        <v>200</v>
      </c>
      <c r="D8" s="86"/>
      <c r="E8" s="90"/>
      <c r="F8" s="59">
        <f t="shared" si="1"/>
        <v>200</v>
      </c>
      <c r="G8" s="60">
        <v>4</v>
      </c>
      <c r="H8" s="93">
        <v>200</v>
      </c>
      <c r="I8" s="86"/>
      <c r="J8" s="102">
        <v>190</v>
      </c>
      <c r="K8" s="59">
        <f t="shared" si="2"/>
        <v>390</v>
      </c>
      <c r="L8" s="60">
        <v>4</v>
      </c>
      <c r="M8" s="79">
        <v>180</v>
      </c>
      <c r="N8" s="79">
        <v>170</v>
      </c>
      <c r="O8" s="75">
        <v>170</v>
      </c>
      <c r="P8" s="59">
        <f t="shared" si="3"/>
        <v>520</v>
      </c>
      <c r="Q8" s="60">
        <v>2</v>
      </c>
      <c r="R8" s="86"/>
      <c r="S8" s="84">
        <v>190</v>
      </c>
      <c r="T8" s="75">
        <v>160</v>
      </c>
      <c r="U8" s="59">
        <f t="shared" si="4"/>
        <v>350</v>
      </c>
      <c r="V8" s="60">
        <v>4</v>
      </c>
      <c r="W8" s="63"/>
    </row>
    <row r="9" spans="1:23" s="61" customFormat="1" thickBot="1">
      <c r="A9" s="68" t="s">
        <v>12</v>
      </c>
      <c r="B9" s="71">
        <f t="shared" si="0"/>
        <v>1440</v>
      </c>
      <c r="C9" s="78">
        <v>180</v>
      </c>
      <c r="D9" s="84">
        <v>200</v>
      </c>
      <c r="E9" s="75">
        <v>10</v>
      </c>
      <c r="F9" s="59">
        <f t="shared" si="1"/>
        <v>390</v>
      </c>
      <c r="G9" s="60">
        <v>2</v>
      </c>
      <c r="H9" s="79">
        <v>140</v>
      </c>
      <c r="I9" s="84">
        <v>200</v>
      </c>
      <c r="J9" s="75">
        <v>160</v>
      </c>
      <c r="K9" s="59">
        <f t="shared" si="2"/>
        <v>500</v>
      </c>
      <c r="L9" s="60">
        <v>2</v>
      </c>
      <c r="M9" s="79">
        <v>10</v>
      </c>
      <c r="N9" s="79">
        <v>10</v>
      </c>
      <c r="O9" s="102">
        <v>200</v>
      </c>
      <c r="P9" s="59">
        <f t="shared" si="3"/>
        <v>220</v>
      </c>
      <c r="Q9" s="60">
        <v>4</v>
      </c>
      <c r="R9" s="79">
        <v>10</v>
      </c>
      <c r="S9" s="79">
        <v>150</v>
      </c>
      <c r="T9" s="75">
        <v>170</v>
      </c>
      <c r="U9" s="59">
        <f t="shared" si="4"/>
        <v>330</v>
      </c>
      <c r="V9" s="60">
        <v>5</v>
      </c>
      <c r="W9" s="63"/>
    </row>
    <row r="10" spans="1:23" s="61" customFormat="1" thickBot="1">
      <c r="A10" s="68" t="s">
        <v>7</v>
      </c>
      <c r="B10" s="71">
        <f t="shared" si="0"/>
        <v>1220</v>
      </c>
      <c r="C10" s="88"/>
      <c r="D10" s="86"/>
      <c r="E10" s="89"/>
      <c r="F10" s="59">
        <f t="shared" si="1"/>
        <v>0</v>
      </c>
      <c r="G10" s="60"/>
      <c r="H10" s="79">
        <v>160</v>
      </c>
      <c r="I10" s="86"/>
      <c r="J10" s="75">
        <v>10</v>
      </c>
      <c r="K10" s="59">
        <f t="shared" si="2"/>
        <v>170</v>
      </c>
      <c r="L10" s="60">
        <v>9</v>
      </c>
      <c r="M10" s="93">
        <v>200</v>
      </c>
      <c r="N10" s="79">
        <v>180</v>
      </c>
      <c r="O10" s="75">
        <v>180</v>
      </c>
      <c r="P10" s="59">
        <f t="shared" si="3"/>
        <v>560</v>
      </c>
      <c r="Q10" s="60">
        <v>1</v>
      </c>
      <c r="R10" s="79">
        <v>170</v>
      </c>
      <c r="S10" s="79">
        <v>170</v>
      </c>
      <c r="T10" s="75">
        <v>150</v>
      </c>
      <c r="U10" s="59">
        <f t="shared" si="4"/>
        <v>490</v>
      </c>
      <c r="V10" s="60">
        <v>2</v>
      </c>
      <c r="W10" s="63"/>
    </row>
    <row r="11" spans="1:23" s="61" customFormat="1" thickBot="1">
      <c r="A11" s="68" t="s">
        <v>4</v>
      </c>
      <c r="B11" s="71">
        <f t="shared" si="0"/>
        <v>1130</v>
      </c>
      <c r="C11" s="88"/>
      <c r="D11" s="86"/>
      <c r="E11" s="75">
        <v>170</v>
      </c>
      <c r="F11" s="59">
        <f t="shared" si="1"/>
        <v>170</v>
      </c>
      <c r="G11" s="60">
        <v>9</v>
      </c>
      <c r="H11" s="93">
        <v>190</v>
      </c>
      <c r="I11" s="79">
        <v>180</v>
      </c>
      <c r="J11" s="102">
        <v>200</v>
      </c>
      <c r="K11" s="59">
        <f t="shared" si="2"/>
        <v>570</v>
      </c>
      <c r="L11" s="60">
        <v>1</v>
      </c>
      <c r="M11" s="86"/>
      <c r="N11" s="93">
        <v>190</v>
      </c>
      <c r="O11" s="75">
        <v>10</v>
      </c>
      <c r="P11" s="59">
        <f t="shared" si="3"/>
        <v>200</v>
      </c>
      <c r="Q11" s="60">
        <v>5</v>
      </c>
      <c r="R11" s="93">
        <v>190</v>
      </c>
      <c r="S11" s="86"/>
      <c r="T11" s="89"/>
      <c r="U11" s="59">
        <f t="shared" si="4"/>
        <v>190</v>
      </c>
      <c r="V11" s="60">
        <v>8</v>
      </c>
      <c r="W11" s="63"/>
    </row>
    <row r="12" spans="1:23" s="61" customFormat="1" thickBot="1">
      <c r="A12" s="68" t="s">
        <v>73</v>
      </c>
      <c r="B12" s="71">
        <f t="shared" si="0"/>
        <v>1120</v>
      </c>
      <c r="C12" s="88"/>
      <c r="D12" s="79">
        <v>180</v>
      </c>
      <c r="E12" s="75">
        <v>10</v>
      </c>
      <c r="F12" s="59">
        <f t="shared" si="1"/>
        <v>190</v>
      </c>
      <c r="G12" s="60">
        <v>5</v>
      </c>
      <c r="H12" s="79">
        <v>180</v>
      </c>
      <c r="I12" s="86"/>
      <c r="J12" s="75">
        <v>170</v>
      </c>
      <c r="K12" s="59">
        <f t="shared" si="2"/>
        <v>350</v>
      </c>
      <c r="L12" s="60">
        <v>5</v>
      </c>
      <c r="M12" s="86"/>
      <c r="N12" s="86"/>
      <c r="O12" s="89"/>
      <c r="P12" s="59">
        <f t="shared" si="3"/>
        <v>0</v>
      </c>
      <c r="Q12" s="60"/>
      <c r="R12" s="79">
        <v>180</v>
      </c>
      <c r="S12" s="84">
        <v>200</v>
      </c>
      <c r="T12" s="82">
        <v>200</v>
      </c>
      <c r="U12" s="59">
        <f t="shared" si="4"/>
        <v>580</v>
      </c>
      <c r="V12" s="60">
        <v>1</v>
      </c>
      <c r="W12" s="63"/>
    </row>
    <row r="13" spans="1:23" s="61" customFormat="1" thickBot="1">
      <c r="A13" s="68" t="s">
        <v>11</v>
      </c>
      <c r="B13" s="71">
        <f t="shared" si="0"/>
        <v>1120</v>
      </c>
      <c r="C13" s="78">
        <v>150</v>
      </c>
      <c r="D13" s="84">
        <v>190</v>
      </c>
      <c r="E13" s="102">
        <v>190</v>
      </c>
      <c r="F13" s="59">
        <f t="shared" si="1"/>
        <v>530</v>
      </c>
      <c r="G13" s="60">
        <v>1</v>
      </c>
      <c r="H13" s="79">
        <v>10</v>
      </c>
      <c r="I13" s="79">
        <v>10</v>
      </c>
      <c r="J13" s="75">
        <v>180</v>
      </c>
      <c r="K13" s="59">
        <f t="shared" si="2"/>
        <v>200</v>
      </c>
      <c r="L13" s="60">
        <v>8</v>
      </c>
      <c r="M13" s="86"/>
      <c r="N13" s="79">
        <v>10</v>
      </c>
      <c r="O13" s="102">
        <v>190</v>
      </c>
      <c r="P13" s="59">
        <f t="shared" si="3"/>
        <v>200</v>
      </c>
      <c r="Q13" s="60">
        <v>5</v>
      </c>
      <c r="R13" s="86"/>
      <c r="S13" s="79">
        <v>10</v>
      </c>
      <c r="T13" s="75">
        <v>180</v>
      </c>
      <c r="U13" s="59">
        <f t="shared" si="4"/>
        <v>190</v>
      </c>
      <c r="V13" s="60">
        <v>8</v>
      </c>
      <c r="W13" s="63"/>
    </row>
    <row r="14" spans="1:23" s="61" customFormat="1" thickBot="1">
      <c r="A14" s="68" t="s">
        <v>10</v>
      </c>
      <c r="B14" s="71">
        <f t="shared" si="0"/>
        <v>690</v>
      </c>
      <c r="C14" s="85">
        <v>190</v>
      </c>
      <c r="D14" s="86"/>
      <c r="E14" s="91"/>
      <c r="F14" s="59">
        <f t="shared" si="1"/>
        <v>190</v>
      </c>
      <c r="G14" s="60">
        <v>5</v>
      </c>
      <c r="H14" s="79">
        <v>170</v>
      </c>
      <c r="I14" s="86"/>
      <c r="J14" s="89"/>
      <c r="K14" s="59">
        <f t="shared" si="2"/>
        <v>170</v>
      </c>
      <c r="L14" s="60">
        <v>9</v>
      </c>
      <c r="M14" s="86"/>
      <c r="N14" s="86"/>
      <c r="O14" s="75">
        <v>10</v>
      </c>
      <c r="P14" s="59">
        <f t="shared" si="3"/>
        <v>10</v>
      </c>
      <c r="Q14" s="60">
        <v>11</v>
      </c>
      <c r="R14" s="79">
        <v>160</v>
      </c>
      <c r="S14" s="79">
        <v>160</v>
      </c>
      <c r="T14" s="89"/>
      <c r="U14" s="59">
        <f t="shared" si="4"/>
        <v>320</v>
      </c>
      <c r="V14" s="60">
        <v>6</v>
      </c>
      <c r="W14" s="63"/>
    </row>
    <row r="15" spans="1:23" s="61" customFormat="1" thickBot="1">
      <c r="A15" s="68" t="s">
        <v>13</v>
      </c>
      <c r="B15" s="71">
        <f t="shared" si="0"/>
        <v>690</v>
      </c>
      <c r="C15" s="88"/>
      <c r="D15" s="79">
        <v>170</v>
      </c>
      <c r="E15" s="75">
        <v>10</v>
      </c>
      <c r="F15" s="59">
        <f t="shared" si="1"/>
        <v>180</v>
      </c>
      <c r="G15" s="60">
        <v>7</v>
      </c>
      <c r="H15" s="79">
        <v>150</v>
      </c>
      <c r="I15" s="86"/>
      <c r="J15" s="75">
        <v>150</v>
      </c>
      <c r="K15" s="59">
        <f t="shared" si="2"/>
        <v>300</v>
      </c>
      <c r="L15" s="60">
        <v>6</v>
      </c>
      <c r="M15" s="86"/>
      <c r="N15" s="86"/>
      <c r="O15" s="75">
        <v>10</v>
      </c>
      <c r="P15" s="59">
        <f t="shared" si="3"/>
        <v>10</v>
      </c>
      <c r="Q15" s="60">
        <v>11</v>
      </c>
      <c r="R15" s="93">
        <v>200</v>
      </c>
      <c r="S15" s="86"/>
      <c r="T15" s="89"/>
      <c r="U15" s="59">
        <f t="shared" si="4"/>
        <v>200</v>
      </c>
      <c r="V15" s="60">
        <v>7</v>
      </c>
      <c r="W15" s="63"/>
    </row>
    <row r="16" spans="1:23" s="61" customFormat="1" thickBot="1">
      <c r="A16" s="68" t="s">
        <v>72</v>
      </c>
      <c r="B16" s="71">
        <f t="shared" si="0"/>
        <v>460</v>
      </c>
      <c r="C16" s="88"/>
      <c r="D16" s="86"/>
      <c r="E16" s="75">
        <v>160</v>
      </c>
      <c r="F16" s="59">
        <f t="shared" si="1"/>
        <v>160</v>
      </c>
      <c r="G16" s="60">
        <v>11</v>
      </c>
      <c r="H16" s="79">
        <v>130</v>
      </c>
      <c r="I16" s="79">
        <v>170</v>
      </c>
      <c r="J16" s="89"/>
      <c r="K16" s="59">
        <f t="shared" si="2"/>
        <v>300</v>
      </c>
      <c r="L16" s="60">
        <v>6</v>
      </c>
      <c r="M16" s="86"/>
      <c r="N16" s="86"/>
      <c r="O16" s="89"/>
      <c r="P16" s="59">
        <f t="shared" si="3"/>
        <v>0</v>
      </c>
      <c r="Q16" s="60"/>
      <c r="R16" s="86"/>
      <c r="S16" s="86"/>
      <c r="T16" s="89"/>
      <c r="U16" s="59">
        <f t="shared" si="4"/>
        <v>0</v>
      </c>
      <c r="V16" s="60"/>
      <c r="W16" s="63"/>
    </row>
    <row r="17" spans="1:23" s="61" customFormat="1" thickBot="1">
      <c r="A17" s="68" t="s">
        <v>14</v>
      </c>
      <c r="B17" s="71">
        <f t="shared" si="0"/>
        <v>330</v>
      </c>
      <c r="C17" s="78">
        <v>160</v>
      </c>
      <c r="D17" s="86"/>
      <c r="E17" s="75">
        <v>10</v>
      </c>
      <c r="F17" s="59">
        <f t="shared" si="1"/>
        <v>170</v>
      </c>
      <c r="G17" s="60">
        <v>9</v>
      </c>
      <c r="H17" s="79">
        <v>10</v>
      </c>
      <c r="I17" s="86"/>
      <c r="J17" s="89"/>
      <c r="K17" s="59">
        <f t="shared" si="2"/>
        <v>10</v>
      </c>
      <c r="L17" s="60">
        <v>12</v>
      </c>
      <c r="M17" s="86"/>
      <c r="N17" s="86"/>
      <c r="O17" s="89"/>
      <c r="P17" s="59">
        <f t="shared" si="3"/>
        <v>0</v>
      </c>
      <c r="Q17" s="60"/>
      <c r="R17" s="79">
        <v>150</v>
      </c>
      <c r="S17" s="86"/>
      <c r="T17" s="89"/>
      <c r="U17" s="59">
        <f t="shared" si="4"/>
        <v>150</v>
      </c>
      <c r="V17" s="60">
        <v>10</v>
      </c>
      <c r="W17" s="63"/>
    </row>
    <row r="18" spans="1:23" s="61" customFormat="1" thickBot="1">
      <c r="A18" s="68" t="s">
        <v>3</v>
      </c>
      <c r="B18" s="71">
        <f t="shared" si="0"/>
        <v>200</v>
      </c>
      <c r="C18" s="88"/>
      <c r="D18" s="87"/>
      <c r="E18" s="89"/>
      <c r="F18" s="59">
        <f t="shared" si="1"/>
        <v>0</v>
      </c>
      <c r="G18" s="60"/>
      <c r="H18" s="92"/>
      <c r="I18" s="79">
        <v>160</v>
      </c>
      <c r="J18" s="75">
        <v>10</v>
      </c>
      <c r="K18" s="59">
        <f t="shared" si="2"/>
        <v>170</v>
      </c>
      <c r="L18" s="60">
        <v>9</v>
      </c>
      <c r="M18" s="86"/>
      <c r="N18" s="79">
        <v>10</v>
      </c>
      <c r="O18" s="75">
        <v>10</v>
      </c>
      <c r="P18" s="59">
        <f t="shared" si="3"/>
        <v>20</v>
      </c>
      <c r="Q18" s="60">
        <v>9</v>
      </c>
      <c r="R18" s="79">
        <v>10</v>
      </c>
      <c r="S18" s="86"/>
      <c r="T18" s="89"/>
      <c r="U18" s="59">
        <f t="shared" si="4"/>
        <v>10</v>
      </c>
      <c r="V18" s="60">
        <v>11</v>
      </c>
      <c r="W18" s="63"/>
    </row>
    <row r="19" spans="1:23" s="61" customFormat="1" thickBot="1">
      <c r="A19" s="68" t="s">
        <v>41</v>
      </c>
      <c r="B19" s="71">
        <f t="shared" si="0"/>
        <v>180</v>
      </c>
      <c r="C19" s="88"/>
      <c r="D19" s="86"/>
      <c r="E19" s="79">
        <v>180</v>
      </c>
      <c r="F19" s="59">
        <f t="shared" si="1"/>
        <v>180</v>
      </c>
      <c r="G19" s="60">
        <v>7</v>
      </c>
      <c r="H19" s="86"/>
      <c r="I19" s="86"/>
      <c r="J19" s="89"/>
      <c r="K19" s="59">
        <f t="shared" si="2"/>
        <v>0</v>
      </c>
      <c r="L19" s="60"/>
      <c r="M19" s="86"/>
      <c r="N19" s="86"/>
      <c r="O19" s="89"/>
      <c r="P19" s="59">
        <f t="shared" si="3"/>
        <v>0</v>
      </c>
      <c r="Q19" s="60"/>
      <c r="R19" s="86"/>
      <c r="S19" s="86"/>
      <c r="T19" s="89"/>
      <c r="U19" s="59">
        <f t="shared" si="4"/>
        <v>0</v>
      </c>
      <c r="V19" s="60"/>
      <c r="W19" s="63"/>
    </row>
    <row r="20" spans="1:23" s="61" customFormat="1" thickBot="1">
      <c r="A20" s="68" t="s">
        <v>17</v>
      </c>
      <c r="B20" s="71">
        <f t="shared" si="0"/>
        <v>160</v>
      </c>
      <c r="C20" s="88"/>
      <c r="D20" s="86"/>
      <c r="E20" s="86"/>
      <c r="F20" s="59">
        <f t="shared" si="1"/>
        <v>0</v>
      </c>
      <c r="G20" s="60"/>
      <c r="H20" s="86"/>
      <c r="I20" s="86"/>
      <c r="J20" s="89"/>
      <c r="K20" s="59">
        <f t="shared" si="2"/>
        <v>0</v>
      </c>
      <c r="L20" s="60"/>
      <c r="M20" s="86"/>
      <c r="N20" s="79">
        <v>160</v>
      </c>
      <c r="O20" s="89"/>
      <c r="P20" s="59">
        <f t="shared" si="3"/>
        <v>160</v>
      </c>
      <c r="Q20" s="60">
        <v>7</v>
      </c>
      <c r="R20" s="86"/>
      <c r="S20" s="86"/>
      <c r="T20" s="89"/>
      <c r="U20" s="59">
        <f t="shared" si="4"/>
        <v>0</v>
      </c>
      <c r="V20" s="60"/>
      <c r="W20" s="63"/>
    </row>
    <row r="21" spans="1:23" s="61" customFormat="1" thickBot="1">
      <c r="A21" s="68" t="s">
        <v>18</v>
      </c>
      <c r="B21" s="71">
        <f t="shared" si="0"/>
        <v>150</v>
      </c>
      <c r="C21" s="88"/>
      <c r="D21" s="86"/>
      <c r="E21" s="86"/>
      <c r="F21" s="59">
        <f t="shared" si="1"/>
        <v>0</v>
      </c>
      <c r="G21" s="60"/>
      <c r="H21" s="86"/>
      <c r="I21" s="86"/>
      <c r="J21" s="89"/>
      <c r="K21" s="59">
        <f t="shared" si="2"/>
        <v>0</v>
      </c>
      <c r="L21" s="60"/>
      <c r="M21" s="86"/>
      <c r="N21" s="79">
        <v>150</v>
      </c>
      <c r="O21" s="89"/>
      <c r="P21" s="59">
        <f t="shared" si="3"/>
        <v>150</v>
      </c>
      <c r="Q21" s="60">
        <v>8</v>
      </c>
      <c r="R21" s="86"/>
      <c r="S21" s="86"/>
      <c r="T21" s="89"/>
      <c r="U21" s="59">
        <f t="shared" si="4"/>
        <v>0</v>
      </c>
      <c r="V21" s="60"/>
      <c r="W21" s="63"/>
    </row>
    <row r="22" spans="1:23" s="61" customFormat="1" thickBot="1">
      <c r="A22" s="68" t="s">
        <v>8</v>
      </c>
      <c r="B22" s="71">
        <f t="shared" si="0"/>
        <v>0</v>
      </c>
      <c r="C22" s="86"/>
      <c r="D22" s="86"/>
      <c r="E22" s="89"/>
      <c r="F22" s="59">
        <f t="shared" si="1"/>
        <v>0</v>
      </c>
      <c r="G22" s="60"/>
      <c r="H22" s="86"/>
      <c r="I22" s="86"/>
      <c r="J22" s="89"/>
      <c r="K22" s="59">
        <f t="shared" si="2"/>
        <v>0</v>
      </c>
      <c r="L22" s="60"/>
      <c r="M22" s="86"/>
      <c r="N22" s="86"/>
      <c r="O22" s="89"/>
      <c r="P22" s="59">
        <f t="shared" si="3"/>
        <v>0</v>
      </c>
      <c r="Q22" s="60"/>
      <c r="R22" s="86"/>
      <c r="S22" s="86"/>
      <c r="T22" s="89"/>
      <c r="U22" s="59">
        <f t="shared" si="4"/>
        <v>0</v>
      </c>
      <c r="V22" s="60"/>
      <c r="W22" s="63"/>
    </row>
    <row r="23" spans="1:23" s="61" customFormat="1" thickBot="1">
      <c r="A23" s="68"/>
      <c r="B23" s="71">
        <f t="shared" si="0"/>
        <v>0</v>
      </c>
      <c r="C23" s="79"/>
      <c r="D23" s="79"/>
      <c r="E23" s="79"/>
      <c r="F23" s="59">
        <f t="shared" si="1"/>
        <v>0</v>
      </c>
      <c r="G23" s="60"/>
      <c r="H23" s="79"/>
      <c r="I23" s="79"/>
      <c r="J23" s="75"/>
      <c r="K23" s="59">
        <f t="shared" si="2"/>
        <v>0</v>
      </c>
      <c r="L23" s="60"/>
      <c r="M23" s="79"/>
      <c r="N23" s="79"/>
      <c r="O23" s="75"/>
      <c r="P23" s="59">
        <f t="shared" si="3"/>
        <v>0</v>
      </c>
      <c r="Q23" s="60"/>
      <c r="R23" s="79"/>
      <c r="S23" s="79"/>
      <c r="T23" s="75"/>
      <c r="U23" s="59">
        <f t="shared" si="4"/>
        <v>0</v>
      </c>
      <c r="V23" s="60"/>
      <c r="W23" s="63"/>
    </row>
    <row r="24" spans="1:23" s="61" customFormat="1" thickBot="1">
      <c r="A24" s="68"/>
      <c r="B24" s="71">
        <f t="shared" si="0"/>
        <v>0</v>
      </c>
      <c r="C24" s="79"/>
      <c r="D24" s="79"/>
      <c r="E24" s="79"/>
      <c r="F24" s="59">
        <f t="shared" si="1"/>
        <v>0</v>
      </c>
      <c r="G24" s="60"/>
      <c r="H24" s="79"/>
      <c r="I24" s="79"/>
      <c r="J24" s="75"/>
      <c r="K24" s="59">
        <f t="shared" si="2"/>
        <v>0</v>
      </c>
      <c r="L24" s="60"/>
      <c r="M24" s="79"/>
      <c r="N24" s="79"/>
      <c r="O24" s="75"/>
      <c r="P24" s="59">
        <f t="shared" si="3"/>
        <v>0</v>
      </c>
      <c r="Q24" s="60"/>
      <c r="R24" s="79"/>
      <c r="S24" s="79"/>
      <c r="T24" s="75"/>
      <c r="U24" s="59">
        <f t="shared" si="4"/>
        <v>0</v>
      </c>
      <c r="V24" s="60"/>
      <c r="W24" s="63"/>
    </row>
    <row r="25" spans="1:23" s="61" customFormat="1" thickBot="1">
      <c r="A25" s="68"/>
      <c r="B25" s="71">
        <f t="shared" si="0"/>
        <v>0</v>
      </c>
      <c r="C25" s="64"/>
      <c r="D25" s="64"/>
      <c r="E25" s="66"/>
      <c r="F25" s="59">
        <f t="shared" si="1"/>
        <v>0</v>
      </c>
      <c r="G25" s="60"/>
      <c r="H25" s="64"/>
      <c r="I25" s="64"/>
      <c r="J25" s="66"/>
      <c r="K25" s="59">
        <f t="shared" si="2"/>
        <v>0</v>
      </c>
      <c r="L25" s="60"/>
      <c r="M25" s="64"/>
      <c r="N25" s="64"/>
      <c r="O25" s="66"/>
      <c r="P25" s="59">
        <f t="shared" si="3"/>
        <v>0</v>
      </c>
      <c r="Q25" s="60"/>
      <c r="R25" s="64"/>
      <c r="S25" s="64"/>
      <c r="T25" s="66"/>
      <c r="U25" s="59">
        <f t="shared" si="4"/>
        <v>0</v>
      </c>
      <c r="V25" s="60"/>
      <c r="W25" s="63"/>
    </row>
    <row r="26" spans="1:23" s="61" customFormat="1" thickBot="1">
      <c r="A26" s="68"/>
      <c r="B26" s="71">
        <f t="shared" si="0"/>
        <v>0</v>
      </c>
      <c r="C26" s="64"/>
      <c r="D26" s="64"/>
      <c r="E26" s="66"/>
      <c r="F26" s="59">
        <f t="shared" si="1"/>
        <v>0</v>
      </c>
      <c r="G26" s="60"/>
      <c r="H26" s="64"/>
      <c r="I26" s="64"/>
      <c r="J26" s="66"/>
      <c r="K26" s="59">
        <f t="shared" si="2"/>
        <v>0</v>
      </c>
      <c r="L26" s="60"/>
      <c r="M26" s="64"/>
      <c r="N26" s="64"/>
      <c r="O26" s="66"/>
      <c r="P26" s="59">
        <f t="shared" si="3"/>
        <v>0</v>
      </c>
      <c r="Q26" s="60"/>
      <c r="R26" s="64"/>
      <c r="S26" s="64"/>
      <c r="T26" s="66"/>
      <c r="U26" s="59">
        <f t="shared" si="4"/>
        <v>0</v>
      </c>
      <c r="V26" s="60"/>
      <c r="W26" s="63"/>
    </row>
    <row r="27" spans="1:23" s="61" customFormat="1" thickBot="1">
      <c r="A27" s="68"/>
      <c r="B27" s="71">
        <f t="shared" si="0"/>
        <v>0</v>
      </c>
      <c r="C27" s="64"/>
      <c r="D27" s="64"/>
      <c r="E27" s="66"/>
      <c r="F27" s="59">
        <f t="shared" si="1"/>
        <v>0</v>
      </c>
      <c r="G27" s="60"/>
      <c r="H27" s="64"/>
      <c r="I27" s="64"/>
      <c r="J27" s="66"/>
      <c r="K27" s="59">
        <f t="shared" si="2"/>
        <v>0</v>
      </c>
      <c r="L27" s="60"/>
      <c r="M27" s="64"/>
      <c r="N27" s="64"/>
      <c r="O27" s="66"/>
      <c r="P27" s="59">
        <f t="shared" si="3"/>
        <v>0</v>
      </c>
      <c r="Q27" s="60"/>
      <c r="R27" s="64"/>
      <c r="S27" s="64"/>
      <c r="T27" s="67"/>
      <c r="U27" s="59">
        <f t="shared" si="4"/>
        <v>0</v>
      </c>
      <c r="V27" s="60"/>
      <c r="W27" s="63"/>
    </row>
    <row r="28" spans="1:23" s="61" customFormat="1" thickBot="1">
      <c r="A28" s="68"/>
      <c r="B28" s="71">
        <f t="shared" si="0"/>
        <v>0</v>
      </c>
      <c r="C28" s="64"/>
      <c r="D28" s="64"/>
      <c r="E28" s="66"/>
      <c r="F28" s="59">
        <v>0</v>
      </c>
      <c r="G28" s="60"/>
      <c r="H28" s="64"/>
      <c r="I28" s="64"/>
      <c r="J28" s="66"/>
      <c r="K28" s="59">
        <f t="shared" si="2"/>
        <v>0</v>
      </c>
      <c r="L28" s="60"/>
      <c r="M28" s="69"/>
      <c r="N28" s="64"/>
      <c r="O28" s="66"/>
      <c r="P28" s="59">
        <f t="shared" si="3"/>
        <v>0</v>
      </c>
      <c r="Q28" s="60"/>
      <c r="R28" s="64"/>
      <c r="S28" s="64"/>
      <c r="T28" s="66"/>
      <c r="U28" s="59">
        <f t="shared" si="4"/>
        <v>0</v>
      </c>
      <c r="V28" s="60"/>
      <c r="W28" s="63"/>
    </row>
    <row r="29" spans="1:23" s="61" customFormat="1" thickBot="1">
      <c r="A29" s="68"/>
      <c r="B29" s="71">
        <f t="shared" si="0"/>
        <v>0</v>
      </c>
      <c r="C29" s="64"/>
      <c r="D29" s="64"/>
      <c r="E29" s="66"/>
      <c r="F29" s="59">
        <f>SUM(C29:E29)</f>
        <v>0</v>
      </c>
      <c r="G29" s="60"/>
      <c r="H29" s="64"/>
      <c r="I29" s="64"/>
      <c r="J29" s="66"/>
      <c r="K29" s="59">
        <f t="shared" si="2"/>
        <v>0</v>
      </c>
      <c r="L29" s="60"/>
      <c r="M29" s="62"/>
      <c r="N29" s="64"/>
      <c r="O29" s="66"/>
      <c r="P29" s="59">
        <f t="shared" si="3"/>
        <v>0</v>
      </c>
      <c r="Q29" s="60"/>
      <c r="R29" s="64"/>
      <c r="S29" s="65"/>
      <c r="T29" s="66"/>
      <c r="U29" s="59">
        <f t="shared" si="4"/>
        <v>0</v>
      </c>
      <c r="V29" s="60"/>
      <c r="W29" s="63"/>
    </row>
    <row r="30" spans="1:23" ht="15" thickBot="1">
      <c r="A30" s="70" t="s">
        <v>67</v>
      </c>
      <c r="B30" s="72"/>
      <c r="C30" s="13"/>
      <c r="D30" s="13"/>
      <c r="E30" s="14"/>
      <c r="F30" s="15"/>
      <c r="G30" s="16"/>
      <c r="H30" s="13"/>
      <c r="I30" s="13"/>
      <c r="J30" s="14"/>
      <c r="K30" s="15"/>
      <c r="L30" s="16"/>
      <c r="M30" s="13"/>
      <c r="N30" s="13"/>
      <c r="O30" s="14"/>
      <c r="P30" s="17"/>
      <c r="Q30" s="12"/>
      <c r="R30" s="13"/>
      <c r="S30" s="13"/>
      <c r="T30" s="14"/>
      <c r="U30" s="18"/>
      <c r="V30" s="19"/>
      <c r="W30" s="7"/>
    </row>
    <row r="31" spans="1:23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7"/>
    </row>
  </sheetData>
  <autoFilter ref="A6:W30"/>
  <sortState ref="A7:W30">
    <sortCondition descending="1" ref="B8:B30"/>
  </sortState>
  <mergeCells count="29">
    <mergeCell ref="R2:S2"/>
    <mergeCell ref="A1:C1"/>
    <mergeCell ref="D1:E1"/>
    <mergeCell ref="G1:J1"/>
    <mergeCell ref="K1:L1"/>
    <mergeCell ref="N1:Q1"/>
    <mergeCell ref="R1:S1"/>
    <mergeCell ref="A2:C2"/>
    <mergeCell ref="D2:E2"/>
    <mergeCell ref="G2:J2"/>
    <mergeCell ref="K2:L2"/>
    <mergeCell ref="N2:Q2"/>
    <mergeCell ref="R4:S4"/>
    <mergeCell ref="A3:C3"/>
    <mergeCell ref="D3:E3"/>
    <mergeCell ref="G3:J3"/>
    <mergeCell ref="K3:L3"/>
    <mergeCell ref="N3:Q3"/>
    <mergeCell ref="R3:S3"/>
    <mergeCell ref="A4:C4"/>
    <mergeCell ref="D4:E4"/>
    <mergeCell ref="G4:J4"/>
    <mergeCell ref="K4:L4"/>
    <mergeCell ref="N4:Q4"/>
    <mergeCell ref="A5:B5"/>
    <mergeCell ref="C5:G5"/>
    <mergeCell ref="H5:L5"/>
    <mergeCell ref="M5:Q5"/>
    <mergeCell ref="R5:V5"/>
  </mergeCells>
  <phoneticPr fontId="1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31"/>
  <sheetViews>
    <sheetView zoomScale="150" workbookViewId="0">
      <selection activeCell="J26" sqref="J26"/>
    </sheetView>
  </sheetViews>
  <sheetFormatPr baseColWidth="10" defaultColWidth="8.83203125" defaultRowHeight="14"/>
  <cols>
    <col min="1" max="1" width="20.5" bestFit="1" customWidth="1"/>
    <col min="11" max="18" width="8.83203125" style="30"/>
  </cols>
  <sheetData>
    <row r="1" spans="1:18" ht="37" thickBot="1">
      <c r="A1" s="25" t="s">
        <v>40</v>
      </c>
      <c r="B1" s="26" t="s">
        <v>68</v>
      </c>
      <c r="C1" s="27" t="s">
        <v>53</v>
      </c>
      <c r="D1" s="27" t="s">
        <v>54</v>
      </c>
      <c r="E1" s="27" t="s">
        <v>55</v>
      </c>
      <c r="F1" s="28" t="s">
        <v>58</v>
      </c>
      <c r="G1" s="27" t="s">
        <v>74</v>
      </c>
      <c r="H1" s="27" t="s">
        <v>75</v>
      </c>
      <c r="I1" s="27" t="s">
        <v>76</v>
      </c>
      <c r="J1" s="29" t="s">
        <v>60</v>
      </c>
      <c r="K1" s="27" t="s">
        <v>81</v>
      </c>
      <c r="L1" s="27" t="s">
        <v>82</v>
      </c>
      <c r="M1" s="27" t="s">
        <v>83</v>
      </c>
      <c r="N1" s="29" t="s">
        <v>62</v>
      </c>
      <c r="O1" s="27" t="s">
        <v>84</v>
      </c>
      <c r="P1" s="27" t="s">
        <v>85</v>
      </c>
      <c r="Q1" s="27" t="s">
        <v>86</v>
      </c>
      <c r="R1" s="29" t="s">
        <v>65</v>
      </c>
    </row>
    <row r="2" spans="1:18" ht="15" thickBot="1">
      <c r="A2" s="22"/>
      <c r="B2" s="23"/>
      <c r="C2" s="20"/>
      <c r="D2" s="20"/>
      <c r="E2" s="20"/>
      <c r="F2" s="24"/>
      <c r="G2" s="21"/>
      <c r="H2" s="21"/>
      <c r="I2" s="21"/>
    </row>
    <row r="3" spans="1:18" ht="15" thickBot="1">
      <c r="A3" s="46" t="s">
        <v>21</v>
      </c>
      <c r="B3" s="33">
        <f t="shared" ref="B3:B16" si="0">SUM(F3,J3,N3,R3)</f>
        <v>54.79</v>
      </c>
      <c r="C3" s="80">
        <v>8.86</v>
      </c>
      <c r="D3" s="108"/>
      <c r="E3" s="108"/>
      <c r="F3" s="34">
        <f t="shared" ref="F3:F18" si="1">SUM(C3:E3)</f>
        <v>8.86</v>
      </c>
      <c r="G3" s="94">
        <v>23.03</v>
      </c>
      <c r="H3" s="109"/>
      <c r="I3" s="95">
        <v>3.72</v>
      </c>
      <c r="J3" s="35">
        <f t="shared" ref="J3:J18" si="2">SUM(G3:I3)</f>
        <v>26.75</v>
      </c>
      <c r="K3" s="81">
        <v>2.2599999999999998</v>
      </c>
      <c r="L3" s="81">
        <v>2.54</v>
      </c>
      <c r="M3" s="81">
        <v>1.94</v>
      </c>
      <c r="N3" s="35">
        <f t="shared" ref="N3:N18" si="3">SUM(K3:M3)</f>
        <v>6.74</v>
      </c>
      <c r="O3" s="110"/>
      <c r="P3" s="81">
        <v>10.58</v>
      </c>
      <c r="Q3" s="81">
        <v>1.86</v>
      </c>
      <c r="R3" s="51">
        <f t="shared" ref="R3:R20" si="4">SUM(O3:Q3)</f>
        <v>12.44</v>
      </c>
    </row>
    <row r="4" spans="1:18" ht="15" thickBot="1">
      <c r="A4" s="47" t="s">
        <v>2</v>
      </c>
      <c r="B4" s="33">
        <f t="shared" si="0"/>
        <v>49.459999999999994</v>
      </c>
      <c r="C4" s="97">
        <v>4.9400000000000004</v>
      </c>
      <c r="D4" s="97">
        <v>9.24</v>
      </c>
      <c r="E4" s="97">
        <v>0</v>
      </c>
      <c r="F4" s="34">
        <f t="shared" si="1"/>
        <v>14.18</v>
      </c>
      <c r="G4" s="94">
        <v>4.49</v>
      </c>
      <c r="H4" s="96">
        <v>6.92</v>
      </c>
      <c r="I4" s="96">
        <v>1.84</v>
      </c>
      <c r="J4" s="35">
        <f t="shared" si="2"/>
        <v>13.25</v>
      </c>
      <c r="K4" s="76">
        <v>0</v>
      </c>
      <c r="L4" s="76">
        <v>0</v>
      </c>
      <c r="M4" s="76">
        <v>15.62</v>
      </c>
      <c r="N4" s="35">
        <f t="shared" si="3"/>
        <v>15.62</v>
      </c>
      <c r="O4" s="76">
        <v>0</v>
      </c>
      <c r="P4" s="76">
        <v>3.92</v>
      </c>
      <c r="Q4" s="76">
        <v>2.4900000000000002</v>
      </c>
      <c r="R4" s="51">
        <f t="shared" si="4"/>
        <v>6.41</v>
      </c>
    </row>
    <row r="5" spans="1:18" ht="15.75" customHeight="1" thickBot="1">
      <c r="A5" s="47" t="s">
        <v>88</v>
      </c>
      <c r="B5" s="33">
        <f t="shared" si="0"/>
        <v>41.68</v>
      </c>
      <c r="C5" s="83"/>
      <c r="D5" s="83"/>
      <c r="E5" s="97">
        <v>1.1499999999999999</v>
      </c>
      <c r="F5" s="34">
        <f t="shared" si="1"/>
        <v>1.1499999999999999</v>
      </c>
      <c r="G5" s="94">
        <v>15.15</v>
      </c>
      <c r="H5" s="96">
        <v>3.93</v>
      </c>
      <c r="I5" s="96">
        <v>7</v>
      </c>
      <c r="J5" s="35">
        <f t="shared" si="2"/>
        <v>26.080000000000002</v>
      </c>
      <c r="K5" s="105"/>
      <c r="L5" s="76">
        <v>4.09</v>
      </c>
      <c r="M5" s="76">
        <v>0</v>
      </c>
      <c r="N5" s="35">
        <f t="shared" si="3"/>
        <v>4.09</v>
      </c>
      <c r="O5" s="76">
        <v>10.36</v>
      </c>
      <c r="P5" s="105"/>
      <c r="Q5" s="105"/>
      <c r="R5" s="51">
        <f t="shared" si="4"/>
        <v>10.36</v>
      </c>
    </row>
    <row r="6" spans="1:18" ht="15.75" customHeight="1" thickBot="1">
      <c r="A6" s="47" t="s">
        <v>30</v>
      </c>
      <c r="B6" s="33">
        <f t="shared" si="0"/>
        <v>48.55</v>
      </c>
      <c r="C6" s="97">
        <v>1.97</v>
      </c>
      <c r="D6" s="97">
        <v>0</v>
      </c>
      <c r="E6" s="97">
        <v>6.63</v>
      </c>
      <c r="F6" s="34">
        <f t="shared" si="1"/>
        <v>8.6</v>
      </c>
      <c r="G6" s="94">
        <v>3.17</v>
      </c>
      <c r="H6" s="96">
        <v>6.46</v>
      </c>
      <c r="I6" s="96">
        <v>0.85</v>
      </c>
      <c r="J6" s="35">
        <f t="shared" si="2"/>
        <v>10.479999999999999</v>
      </c>
      <c r="K6" s="76">
        <v>3.48</v>
      </c>
      <c r="L6" s="76">
        <v>5.74</v>
      </c>
      <c r="M6" s="76">
        <v>0</v>
      </c>
      <c r="N6" s="35">
        <f t="shared" si="3"/>
        <v>9.2200000000000006</v>
      </c>
      <c r="O6" s="105"/>
      <c r="P6" s="76">
        <v>10.34</v>
      </c>
      <c r="Q6" s="76">
        <v>9.91</v>
      </c>
      <c r="R6" s="51">
        <f t="shared" si="4"/>
        <v>20.25</v>
      </c>
    </row>
    <row r="7" spans="1:18" ht="15.75" customHeight="1" thickBot="1">
      <c r="A7" s="48" t="s">
        <v>56</v>
      </c>
      <c r="B7" s="33">
        <f t="shared" si="0"/>
        <v>42.550000000000004</v>
      </c>
      <c r="C7" s="83"/>
      <c r="D7" s="97">
        <v>1.41</v>
      </c>
      <c r="E7" s="97">
        <v>0</v>
      </c>
      <c r="F7" s="34">
        <f t="shared" si="1"/>
        <v>1.41</v>
      </c>
      <c r="G7" s="94">
        <v>11.81</v>
      </c>
      <c r="H7" s="101"/>
      <c r="I7" s="96">
        <v>2.27</v>
      </c>
      <c r="J7" s="35">
        <f t="shared" si="2"/>
        <v>14.08</v>
      </c>
      <c r="K7" s="105"/>
      <c r="L7" s="105"/>
      <c r="M7" s="105"/>
      <c r="N7" s="35">
        <f t="shared" si="3"/>
        <v>0</v>
      </c>
      <c r="O7" s="76">
        <v>4.5999999999999996</v>
      </c>
      <c r="P7" s="76">
        <v>11.14</v>
      </c>
      <c r="Q7" s="76">
        <v>11.32</v>
      </c>
      <c r="R7" s="51">
        <f t="shared" si="4"/>
        <v>27.060000000000002</v>
      </c>
    </row>
    <row r="8" spans="1:18" ht="15.75" customHeight="1" thickBot="1">
      <c r="A8" s="47" t="s">
        <v>23</v>
      </c>
      <c r="B8" s="33">
        <f t="shared" si="0"/>
        <v>31.870000000000005</v>
      </c>
      <c r="C8" s="83"/>
      <c r="D8" s="83"/>
      <c r="E8" s="83"/>
      <c r="F8" s="34">
        <f t="shared" si="1"/>
        <v>0</v>
      </c>
      <c r="G8" s="94">
        <v>9.34</v>
      </c>
      <c r="H8" s="101"/>
      <c r="I8" s="96">
        <v>0</v>
      </c>
      <c r="J8" s="35">
        <f t="shared" si="2"/>
        <v>9.34</v>
      </c>
      <c r="K8" s="76">
        <v>3.55</v>
      </c>
      <c r="L8" s="76">
        <v>3.27</v>
      </c>
      <c r="M8" s="76">
        <v>3.65</v>
      </c>
      <c r="N8" s="35">
        <f t="shared" si="3"/>
        <v>10.47</v>
      </c>
      <c r="O8" s="76">
        <v>2.4700000000000002</v>
      </c>
      <c r="P8" s="76">
        <v>8.59</v>
      </c>
      <c r="Q8" s="76">
        <v>1</v>
      </c>
      <c r="R8" s="51">
        <f t="shared" si="4"/>
        <v>12.06</v>
      </c>
    </row>
    <row r="9" spans="1:18" ht="15.75" customHeight="1" thickBot="1">
      <c r="A9" s="47" t="s">
        <v>22</v>
      </c>
      <c r="B9" s="33">
        <f t="shared" si="0"/>
        <v>26.27</v>
      </c>
      <c r="C9" s="97">
        <v>8.7100000000000009</v>
      </c>
      <c r="D9" s="83"/>
      <c r="E9" s="83"/>
      <c r="F9" s="34">
        <f t="shared" si="1"/>
        <v>8.7100000000000009</v>
      </c>
      <c r="G9" s="94">
        <v>11.45</v>
      </c>
      <c r="H9" s="101"/>
      <c r="I9" s="101"/>
      <c r="J9" s="35">
        <f t="shared" si="2"/>
        <v>11.45</v>
      </c>
      <c r="K9" s="105"/>
      <c r="L9" s="105"/>
      <c r="M9" s="76">
        <v>0</v>
      </c>
      <c r="N9" s="35">
        <f t="shared" si="3"/>
        <v>0</v>
      </c>
      <c r="O9" s="76">
        <v>2.0299999999999998</v>
      </c>
      <c r="P9" s="76">
        <v>4.08</v>
      </c>
      <c r="Q9" s="105"/>
      <c r="R9" s="51">
        <f t="shared" si="4"/>
        <v>6.1099999999999994</v>
      </c>
    </row>
    <row r="10" spans="1:18" ht="15.75" customHeight="1" thickBot="1">
      <c r="A10" s="48" t="s">
        <v>0</v>
      </c>
      <c r="B10" s="33">
        <f t="shared" si="0"/>
        <v>21.35</v>
      </c>
      <c r="C10" s="83"/>
      <c r="D10" s="97">
        <v>0.96</v>
      </c>
      <c r="E10" s="97">
        <v>0</v>
      </c>
      <c r="F10" s="34">
        <f t="shared" si="1"/>
        <v>0.96</v>
      </c>
      <c r="G10" s="94">
        <v>7.47</v>
      </c>
      <c r="H10" s="101"/>
      <c r="I10" s="96">
        <v>1.02</v>
      </c>
      <c r="J10" s="35">
        <f t="shared" si="2"/>
        <v>8.49</v>
      </c>
      <c r="K10" s="105"/>
      <c r="L10" s="105"/>
      <c r="M10" s="76">
        <v>0</v>
      </c>
      <c r="N10" s="35">
        <f t="shared" si="3"/>
        <v>0</v>
      </c>
      <c r="O10" s="76">
        <v>11.9</v>
      </c>
      <c r="P10" s="105"/>
      <c r="Q10" s="105"/>
      <c r="R10" s="51">
        <f t="shared" si="4"/>
        <v>11.9</v>
      </c>
    </row>
    <row r="11" spans="1:18" ht="15.75" customHeight="1" thickBot="1">
      <c r="A11" s="47" t="s">
        <v>9</v>
      </c>
      <c r="B11" s="33">
        <f t="shared" si="0"/>
        <v>24.23</v>
      </c>
      <c r="C11" s="97">
        <v>0.81</v>
      </c>
      <c r="D11" s="97">
        <v>6.84</v>
      </c>
      <c r="E11" s="97">
        <v>4.34</v>
      </c>
      <c r="F11" s="34">
        <f t="shared" si="1"/>
        <v>11.99</v>
      </c>
      <c r="G11" s="94">
        <v>0</v>
      </c>
      <c r="H11" s="96">
        <v>0</v>
      </c>
      <c r="I11" s="96">
        <v>3.34</v>
      </c>
      <c r="J11" s="35">
        <f t="shared" si="2"/>
        <v>3.34</v>
      </c>
      <c r="K11" s="105"/>
      <c r="L11" s="76">
        <v>0</v>
      </c>
      <c r="M11" s="76">
        <v>3.74</v>
      </c>
      <c r="N11" s="35">
        <f t="shared" si="3"/>
        <v>3.74</v>
      </c>
      <c r="O11" s="105"/>
      <c r="P11" s="76">
        <v>0</v>
      </c>
      <c r="Q11" s="76">
        <v>5.16</v>
      </c>
      <c r="R11" s="51">
        <f t="shared" si="4"/>
        <v>5.16</v>
      </c>
    </row>
    <row r="12" spans="1:18" ht="15.75" customHeight="1" thickBot="1">
      <c r="A12" s="47" t="s">
        <v>57</v>
      </c>
      <c r="B12" s="33">
        <f t="shared" si="0"/>
        <v>8.19</v>
      </c>
      <c r="C12" s="83"/>
      <c r="D12" s="83"/>
      <c r="E12" s="97">
        <v>1.06</v>
      </c>
      <c r="F12" s="34">
        <f t="shared" si="1"/>
        <v>1.06</v>
      </c>
      <c r="G12" s="94">
        <v>3.4</v>
      </c>
      <c r="H12" s="96">
        <v>3.73</v>
      </c>
      <c r="I12" s="101"/>
      <c r="J12" s="35">
        <f t="shared" si="2"/>
        <v>7.13</v>
      </c>
      <c r="K12" s="105"/>
      <c r="L12" s="105"/>
      <c r="M12" s="105"/>
      <c r="N12" s="35">
        <f t="shared" si="3"/>
        <v>0</v>
      </c>
      <c r="O12" s="105"/>
      <c r="P12" s="105"/>
      <c r="Q12" s="105"/>
      <c r="R12" s="51">
        <f t="shared" si="4"/>
        <v>0</v>
      </c>
    </row>
    <row r="13" spans="1:18" ht="15.75" customHeight="1" thickBot="1">
      <c r="A13" s="47" t="s">
        <v>15</v>
      </c>
      <c r="B13" s="33">
        <f t="shared" si="0"/>
        <v>2.35</v>
      </c>
      <c r="C13" s="97">
        <v>1.62</v>
      </c>
      <c r="D13" s="83"/>
      <c r="E13" s="97">
        <v>0</v>
      </c>
      <c r="F13" s="34">
        <f t="shared" si="1"/>
        <v>1.62</v>
      </c>
      <c r="G13" s="94">
        <v>0</v>
      </c>
      <c r="H13" s="101"/>
      <c r="I13" s="101"/>
      <c r="J13" s="35">
        <f t="shared" si="2"/>
        <v>0</v>
      </c>
      <c r="K13" s="105"/>
      <c r="L13" s="105"/>
      <c r="M13" s="105"/>
      <c r="N13" s="35">
        <f t="shared" si="3"/>
        <v>0</v>
      </c>
      <c r="O13" s="76">
        <v>0.73</v>
      </c>
      <c r="P13" s="105"/>
      <c r="Q13" s="105"/>
      <c r="R13" s="51">
        <f t="shared" si="4"/>
        <v>0.73</v>
      </c>
    </row>
    <row r="14" spans="1:18" ht="15" thickBot="1">
      <c r="A14" s="47" t="s">
        <v>1</v>
      </c>
      <c r="B14" s="33">
        <f t="shared" si="0"/>
        <v>1.86</v>
      </c>
      <c r="C14" s="83"/>
      <c r="D14" s="83"/>
      <c r="E14" s="83"/>
      <c r="F14" s="34">
        <f t="shared" si="1"/>
        <v>0</v>
      </c>
      <c r="G14" s="98"/>
      <c r="H14" s="97">
        <v>1.86</v>
      </c>
      <c r="I14" s="96">
        <v>0</v>
      </c>
      <c r="J14" s="35">
        <f t="shared" si="2"/>
        <v>1.86</v>
      </c>
      <c r="K14" s="105"/>
      <c r="L14" s="76">
        <v>0</v>
      </c>
      <c r="M14" s="76">
        <v>0</v>
      </c>
      <c r="N14" s="35">
        <f t="shared" si="3"/>
        <v>0</v>
      </c>
      <c r="O14" s="76">
        <v>0</v>
      </c>
      <c r="P14" s="105"/>
      <c r="Q14" s="105"/>
      <c r="R14" s="51">
        <f t="shared" si="4"/>
        <v>0</v>
      </c>
    </row>
    <row r="15" spans="1:18" ht="15" thickBot="1">
      <c r="A15" s="100" t="s">
        <v>45</v>
      </c>
      <c r="B15" s="33">
        <f t="shared" si="0"/>
        <v>1.82</v>
      </c>
      <c r="C15" s="83"/>
      <c r="D15" s="83"/>
      <c r="E15" s="97">
        <v>1.82</v>
      </c>
      <c r="F15" s="34">
        <f t="shared" si="1"/>
        <v>1.82</v>
      </c>
      <c r="G15" s="98"/>
      <c r="H15" s="101"/>
      <c r="I15" s="101"/>
      <c r="J15" s="35">
        <f t="shared" si="2"/>
        <v>0</v>
      </c>
      <c r="K15" s="105"/>
      <c r="L15" s="105"/>
      <c r="M15" s="105"/>
      <c r="N15" s="35">
        <f t="shared" si="3"/>
        <v>0</v>
      </c>
      <c r="O15" s="105"/>
      <c r="P15" s="105"/>
      <c r="Q15" s="105"/>
      <c r="R15" s="51">
        <f t="shared" si="4"/>
        <v>0</v>
      </c>
    </row>
    <row r="16" spans="1:18" ht="15.75" customHeight="1" thickBot="1">
      <c r="A16" s="99" t="s">
        <v>87</v>
      </c>
      <c r="B16" s="33">
        <f t="shared" si="0"/>
        <v>0</v>
      </c>
      <c r="C16" s="83"/>
      <c r="D16" s="83"/>
      <c r="E16" s="83"/>
      <c r="F16" s="34">
        <f t="shared" si="1"/>
        <v>0</v>
      </c>
      <c r="G16" s="98"/>
      <c r="H16" s="101"/>
      <c r="I16" s="101"/>
      <c r="J16" s="35">
        <f t="shared" si="2"/>
        <v>0</v>
      </c>
      <c r="K16" s="105"/>
      <c r="L16" s="105"/>
      <c r="M16" s="105"/>
      <c r="N16" s="35">
        <f t="shared" si="3"/>
        <v>0</v>
      </c>
      <c r="O16" s="105"/>
      <c r="P16" s="105"/>
      <c r="Q16" s="105"/>
      <c r="R16" s="51">
        <f t="shared" si="4"/>
        <v>0</v>
      </c>
    </row>
    <row r="17" spans="1:18" ht="15.75" customHeight="1" thickBot="1">
      <c r="A17" s="48" t="s">
        <v>19</v>
      </c>
      <c r="B17" s="33"/>
      <c r="C17" s="83"/>
      <c r="D17" s="83"/>
      <c r="E17" s="83"/>
      <c r="F17" s="34">
        <f t="shared" si="1"/>
        <v>0</v>
      </c>
      <c r="G17" s="98"/>
      <c r="H17" s="101"/>
      <c r="I17" s="101"/>
      <c r="J17" s="35">
        <f t="shared" si="2"/>
        <v>0</v>
      </c>
      <c r="K17" s="105"/>
      <c r="L17" s="76">
        <v>1.98</v>
      </c>
      <c r="M17" s="105"/>
      <c r="N17" s="35">
        <f t="shared" si="3"/>
        <v>1.98</v>
      </c>
      <c r="O17" s="105"/>
      <c r="P17" s="105"/>
      <c r="Q17" s="105"/>
      <c r="R17" s="51">
        <f t="shared" si="4"/>
        <v>0</v>
      </c>
    </row>
    <row r="18" spans="1:18" ht="15.75" customHeight="1">
      <c r="A18" s="47" t="s">
        <v>20</v>
      </c>
      <c r="B18" s="33"/>
      <c r="C18" s="83"/>
      <c r="D18" s="83"/>
      <c r="E18" s="83"/>
      <c r="F18" s="34">
        <f t="shared" si="1"/>
        <v>0</v>
      </c>
      <c r="G18" s="98"/>
      <c r="H18" s="101"/>
      <c r="I18" s="101"/>
      <c r="J18" s="35">
        <f t="shared" si="2"/>
        <v>0</v>
      </c>
      <c r="K18" s="105"/>
      <c r="L18" s="76">
        <v>0.99</v>
      </c>
      <c r="M18" s="105"/>
      <c r="N18" s="35">
        <f t="shared" si="3"/>
        <v>0.99</v>
      </c>
      <c r="O18" s="105"/>
      <c r="P18" s="105"/>
      <c r="Q18" s="105"/>
      <c r="R18" s="51">
        <f t="shared" si="4"/>
        <v>0</v>
      </c>
    </row>
    <row r="19" spans="1:18">
      <c r="A19" s="36" t="s">
        <v>77</v>
      </c>
      <c r="B19" s="37">
        <f>SUM(F19,J19,N19,R19)</f>
        <v>357.94000000000005</v>
      </c>
      <c r="C19" s="38">
        <f t="shared" ref="C19:Q19" si="5">SUM(C3:C18)</f>
        <v>26.910000000000004</v>
      </c>
      <c r="D19" s="38">
        <f t="shared" si="5"/>
        <v>18.45</v>
      </c>
      <c r="E19" s="38">
        <f t="shared" si="5"/>
        <v>15</v>
      </c>
      <c r="F19" s="38">
        <f t="shared" si="5"/>
        <v>60.36</v>
      </c>
      <c r="G19" s="38">
        <f t="shared" si="5"/>
        <v>89.310000000000016</v>
      </c>
      <c r="H19" s="38">
        <f t="shared" si="5"/>
        <v>22.9</v>
      </c>
      <c r="I19" s="38">
        <f t="shared" si="5"/>
        <v>20.04</v>
      </c>
      <c r="J19" s="38">
        <f t="shared" si="5"/>
        <v>132.25000000000003</v>
      </c>
      <c r="K19" s="55">
        <f t="shared" si="5"/>
        <v>9.2899999999999991</v>
      </c>
      <c r="L19" s="55">
        <f t="shared" si="5"/>
        <v>18.61</v>
      </c>
      <c r="M19" s="55">
        <f t="shared" si="5"/>
        <v>24.949999999999996</v>
      </c>
      <c r="N19" s="38">
        <f t="shared" si="5"/>
        <v>52.85</v>
      </c>
      <c r="O19" s="39">
        <f t="shared" si="5"/>
        <v>32.089999999999996</v>
      </c>
      <c r="P19" s="39">
        <f t="shared" si="5"/>
        <v>48.650000000000006</v>
      </c>
      <c r="Q19" s="39">
        <f t="shared" si="5"/>
        <v>31.740000000000002</v>
      </c>
      <c r="R19" s="52">
        <f t="shared" si="4"/>
        <v>112.48000000000002</v>
      </c>
    </row>
    <row r="20" spans="1:18">
      <c r="A20" s="31" t="s">
        <v>79</v>
      </c>
      <c r="B20" s="106">
        <f>SUM(F20,J20,N20,R20)</f>
        <v>146</v>
      </c>
      <c r="C20" s="40">
        <v>18</v>
      </c>
      <c r="D20" s="41">
        <v>5</v>
      </c>
      <c r="E20" s="40">
        <v>10</v>
      </c>
      <c r="F20" s="49">
        <f>SUM(C20:E20)</f>
        <v>33</v>
      </c>
      <c r="G20" s="40">
        <v>45</v>
      </c>
      <c r="H20" s="40">
        <v>18</v>
      </c>
      <c r="I20" s="40">
        <v>14</v>
      </c>
      <c r="J20" s="49">
        <f>SUM(G20:I20)</f>
        <v>77</v>
      </c>
      <c r="K20" s="58">
        <v>9</v>
      </c>
      <c r="L20" s="42">
        <v>10</v>
      </c>
      <c r="M20" s="42"/>
      <c r="N20" s="49">
        <f>SUM(K20:M20)</f>
        <v>19</v>
      </c>
      <c r="O20" s="42">
        <v>17</v>
      </c>
      <c r="P20" s="42"/>
      <c r="Q20" s="42"/>
      <c r="R20" s="53">
        <f t="shared" si="4"/>
        <v>17</v>
      </c>
    </row>
    <row r="21" spans="1:18" ht="15" thickBot="1">
      <c r="A21" s="32" t="s">
        <v>80</v>
      </c>
      <c r="B21" s="43">
        <f>SUM(F21+J21+N21+R21)</f>
        <v>0</v>
      </c>
      <c r="C21" s="44">
        <v>6</v>
      </c>
      <c r="D21" s="44">
        <v>5</v>
      </c>
      <c r="E21" s="44">
        <v>9</v>
      </c>
      <c r="F21" s="50"/>
      <c r="G21" s="44"/>
      <c r="H21" s="44">
        <v>6</v>
      </c>
      <c r="I21" s="44">
        <v>9</v>
      </c>
      <c r="J21" s="56"/>
      <c r="K21" s="57">
        <v>4</v>
      </c>
      <c r="L21" s="45"/>
      <c r="M21" s="45"/>
      <c r="N21" s="56"/>
      <c r="O21" s="45"/>
      <c r="P21" s="45"/>
      <c r="Q21" s="45"/>
      <c r="R21" s="54"/>
    </row>
    <row r="22" spans="1:18" ht="15" thickBot="1"/>
    <row r="23" spans="1:18">
      <c r="A23" s="141" t="s">
        <v>69</v>
      </c>
      <c r="B23" s="141"/>
      <c r="C23" s="141"/>
      <c r="D23" s="142"/>
      <c r="E23" s="147">
        <f>SUM(B19)</f>
        <v>357.94000000000005</v>
      </c>
      <c r="F23" s="148"/>
      <c r="G23" s="149"/>
    </row>
    <row r="24" spans="1:18">
      <c r="A24" s="143"/>
      <c r="B24" s="143"/>
      <c r="C24" s="143"/>
      <c r="D24" s="144"/>
      <c r="E24" s="150"/>
      <c r="F24" s="151"/>
      <c r="G24" s="152"/>
    </row>
    <row r="25" spans="1:18">
      <c r="A25" s="145"/>
      <c r="B25" s="145"/>
      <c r="C25" s="145"/>
      <c r="D25" s="146"/>
      <c r="E25" s="153"/>
      <c r="F25" s="154"/>
      <c r="G25" s="155"/>
    </row>
    <row r="26" spans="1:18">
      <c r="A26" s="156" t="s">
        <v>70</v>
      </c>
      <c r="B26" s="156"/>
      <c r="C26" s="156"/>
      <c r="D26" s="157"/>
      <c r="E26" s="158">
        <f>SUM(B20)</f>
        <v>146</v>
      </c>
      <c r="F26" s="159"/>
      <c r="G26" s="160"/>
    </row>
    <row r="27" spans="1:18">
      <c r="A27" s="143"/>
      <c r="B27" s="143"/>
      <c r="C27" s="143"/>
      <c r="D27" s="144"/>
      <c r="E27" s="161"/>
      <c r="F27" s="162"/>
      <c r="G27" s="163"/>
    </row>
    <row r="28" spans="1:18">
      <c r="A28" s="145"/>
      <c r="B28" s="145"/>
      <c r="C28" s="145"/>
      <c r="D28" s="146"/>
      <c r="E28" s="164"/>
      <c r="F28" s="165"/>
      <c r="G28" s="166"/>
    </row>
    <row r="29" spans="1:18">
      <c r="A29" s="167" t="s">
        <v>71</v>
      </c>
      <c r="B29" s="167"/>
      <c r="C29" s="167"/>
      <c r="D29" s="168"/>
      <c r="E29" s="173">
        <f>SUM(B19/B20)</f>
        <v>2.4516438356164389</v>
      </c>
      <c r="F29" s="174"/>
      <c r="G29" s="175"/>
    </row>
    <row r="30" spans="1:18">
      <c r="A30" s="169"/>
      <c r="B30" s="169"/>
      <c r="C30" s="169"/>
      <c r="D30" s="170"/>
      <c r="E30" s="176"/>
      <c r="F30" s="177"/>
      <c r="G30" s="178"/>
    </row>
    <row r="31" spans="1:18" ht="15" thickBot="1">
      <c r="A31" s="171"/>
      <c r="B31" s="171"/>
      <c r="C31" s="171"/>
      <c r="D31" s="172"/>
      <c r="E31" s="179"/>
      <c r="F31" s="180"/>
      <c r="G31" s="181"/>
    </row>
  </sheetData>
  <autoFilter ref="A2:R2"/>
  <sortState ref="A3:R18">
    <sortCondition descending="1" ref="B3:B18"/>
  </sortState>
  <mergeCells count="6">
    <mergeCell ref="A23:D25"/>
    <mergeCell ref="E23:G25"/>
    <mergeCell ref="A26:D28"/>
    <mergeCell ref="E26:G28"/>
    <mergeCell ref="A29:D31"/>
    <mergeCell ref="E29:G31"/>
  </mergeCells>
  <phoneticPr fontId="1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Yearly Standings</vt:lpstr>
      <vt:lpstr>Yearly Weights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Phillip Estrem</cp:lastModifiedBy>
  <cp:lastPrinted>2012-06-17T00:44:41Z</cp:lastPrinted>
  <dcterms:created xsi:type="dcterms:W3CDTF">2012-02-20T00:07:39Z</dcterms:created>
  <dcterms:modified xsi:type="dcterms:W3CDTF">2021-12-12T19:05:59Z</dcterms:modified>
</cp:coreProperties>
</file>